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50" windowHeight="8010" tabRatio="597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<sst xmlns="http://schemas.openxmlformats.org/spreadsheetml/2006/main" count="199" uniqueCount="162">
  <si>
    <t>ОТЧЕТ</t>
  </si>
  <si>
    <t xml:space="preserve">о выполнении управляющей организацией договора управления </t>
  </si>
  <si>
    <t xml:space="preserve">многоквартирным домом № 28 по улице Посконкина </t>
  </si>
  <si>
    <t>за период с 01.01.2015 г. по 31.12.2015 г.</t>
  </si>
  <si>
    <t>Общая площадь МКД -</t>
  </si>
  <si>
    <t>кв.м</t>
  </si>
  <si>
    <t>кв.м.</t>
  </si>
  <si>
    <t>в том числе</t>
  </si>
  <si>
    <t>жилые помещения</t>
  </si>
  <si>
    <t>нежилые помещения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</si>
  <si>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</si>
  <si>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</si>
  <si>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</si>
  <si>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</si>
  <si>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</si>
  <si>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</si>
  <si>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</si>
  <si>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</si>
  <si>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</si>
  <si>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</si>
  <si>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</si>
  <si>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12.10.2011 г.</t>
  </si>
  <si>
    <t>общедомовый прибор учета тепловой энергии</t>
  </si>
  <si>
    <t>28.11.2009 г.</t>
  </si>
  <si>
    <t>общедомовый прибор учета холодного водоснабжения</t>
  </si>
  <si>
    <t>05.07.2011 г.</t>
  </si>
  <si>
    <t>общедомовый прибор учета горячего водоснабжения</t>
  </si>
  <si>
    <t>08.11.2011 г.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</si>
  <si>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</si>
  <si>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</si>
  <si>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</si>
  <si>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</si>
  <si>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</si>
  <si>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</si>
  <si>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</si>
  <si>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</si>
  <si>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06.10.10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</si>
  <si>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</si>
  <si>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</si>
  <si>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</si>
  <si>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</si>
  <si>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Оказание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</si>
  <si>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</si>
  <si>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</si>
  <si>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</si>
  <si>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</si>
  <si>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</si>
  <si>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</si>
  <si>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2014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</si>
  <si>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</si>
  <si>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</si>
  <si>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</si>
  <si>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</si>
  <si>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</si>
  <si>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</si>
  <si>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</si>
  <si>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</si>
  <si>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</si>
  <si>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</si>
  <si>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</si>
  <si>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</si>
  <si>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</si>
  <si>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</si>
  <si>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</si>
  <si>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</si>
  <si>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</si>
  <si>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</si>
  <si>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Осмотр и техническое сопровождение по эксплуатации дома, инженерного оборудования и системы электроснабжения</t>
  </si>
  <si>
    <t>январь-декабрь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</si>
  <si>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</si>
  <si>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</si>
  <si>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</si>
  <si>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</si>
  <si>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132009+49560</t>
  </si>
  <si>
    <t>Вывоз твердых бытовых отходов</t>
  </si>
  <si>
    <t>Управление МКД</t>
  </si>
  <si>
    <t>Обслуживание коллективных приборов учета</t>
  </si>
  <si>
    <t>1 раз в месяц</t>
  </si>
  <si>
    <t>Услуги ОГУП "ТТЭР"</t>
  </si>
  <si>
    <t>Услуги банка</t>
  </si>
  <si>
    <t>У</t>
  </si>
  <si>
    <t>ИТОГО по содержанию общего имущества дома</t>
  </si>
  <si>
    <t>III. Работы (услуги) по 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</si>
  <si>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</si>
  <si>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</si>
  <si>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</si>
  <si>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Ремонт меж. панельных швов /по обращениям/</t>
  </si>
  <si>
    <t xml:space="preserve">январь-декабрь </t>
  </si>
  <si>
    <t>Ремонт цоколя</t>
  </si>
  <si>
    <t>июнь</t>
  </si>
  <si>
    <t xml:space="preserve">Ремонт откосов окон на лестничных площадках </t>
  </si>
  <si>
    <t>март-май</t>
  </si>
  <si>
    <t>Поверка общедомовых приборов учета ГВС, отопления.</t>
  </si>
  <si>
    <t>август</t>
  </si>
  <si>
    <t>июнь - сентябрь</t>
  </si>
  <si>
    <t>Подготовительные и ремонтные работы по подготовке системы отопления к отопительному периоду (замена,ремонт и ревизия запорных устройств)</t>
  </si>
  <si>
    <t>сентябрь октябрь</t>
  </si>
  <si>
    <t>Ремонт дверей, обивка оцинкованной сталью двери выход на кровлю, ремонт доводчиков, ремонт парапетных решеток</t>
  </si>
  <si>
    <t>май-сентябрь</t>
  </si>
  <si>
    <t xml:space="preserve">Ремонт межэтажных эл.щитов с заменой автоматических пакетных выключателей, замена эл. счетчиков  и герметизация кабельных вводов </t>
  </si>
  <si>
    <t xml:space="preserve"> Смена ламп накаливания  на энергосберегающие, замена неисправных датчиков движения, установка розетки, прозвонка проводки </t>
  </si>
  <si>
    <t xml:space="preserve">Ремонт и замена светильников в МОП </t>
  </si>
  <si>
    <t>Ремонт стояков канализации в квартирах, устранение течи, постановка уплотнительных резинок</t>
  </si>
  <si>
    <t>Ремонт эл.проводки, прокладка провода ПВС 2х1,5 в гофре , замена выключателей и установка дополнительных светильников в подвале.</t>
  </si>
  <si>
    <t>март-апрель</t>
  </si>
  <si>
    <t xml:space="preserve">Прочистка выпусков канализации и канализации в квартирах </t>
  </si>
  <si>
    <t xml:space="preserve"> Ремонт,замена и монтаж ливневой канализации с выпуском на дорожки ф108мм  с покраской</t>
  </si>
  <si>
    <t>Благоустройство детских площадок:  привоз песка</t>
  </si>
  <si>
    <t>май,июнь</t>
  </si>
  <si>
    <t xml:space="preserve">Благоустройство придомовой территории: ремонт металлического ограждения;  вырубка кустарников, покос травы; окраска </t>
  </si>
  <si>
    <t>апрель - сентябрь</t>
  </si>
  <si>
    <t>Замена кранов на стояках ХВ, замена стояков ГВ со сменой полотенцесушителей в квартирах, переврезка стояков в подвале</t>
  </si>
  <si>
    <t>Устранение протечек в квартирных разводках воды, санприборах, засоров от шлама /по обращениям/</t>
  </si>
  <si>
    <t xml:space="preserve">февраль-декабрь </t>
  </si>
  <si>
    <t>Наладка системы ГВС после прекращения подачи воды</t>
  </si>
  <si>
    <t>Приемка индивидуальных приборов учета</t>
  </si>
  <si>
    <t>Очистка тротуаров и подъезных дорожек механизированным способом,завоз песко-соляной смеси и антигололёдных реагентов</t>
  </si>
  <si>
    <t>декабрь-февраль</t>
  </si>
  <si>
    <t>Обслуживание хоккейной коробки (ремонт,заливка ледяного покрытия,очистка от снега)</t>
  </si>
  <si>
    <t>январь, сентябрь, декабрь</t>
  </si>
  <si>
    <t>ИТОГО по текущему ремонту общего имущества дома</t>
  </si>
  <si>
    <t>VI.  Финансовый результат по многоквартирному дому</t>
  </si>
  <si>
    <t>Итого начислено за 2015 год по содержанию и текущему ремонту общего имущества</t>
  </si>
  <si>
    <t>руб</t>
  </si>
  <si>
    <t>Оплачено жителями за содержание и текущий ремонт общего имущества на 31.12.15г</t>
  </si>
  <si>
    <t>Задолженность жителей на 2014 год по услуге "содержание и текущий ремонт" составляла</t>
  </si>
  <si>
    <t xml:space="preserve">Финансовый результат за 2015 год по услуге "содержание и текущий ремонт" </t>
  </si>
  <si>
    <t>Справочно: Задолженность жителей на 2015 год по коммунальным услугам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</si>
  <si>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</si>
  <si>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</si>
  <si>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</si>
  <si>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</si>
  <si>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</si>
  <si>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поставленных вопросов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</si>
  <si>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</si>
  <si>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</si>
  <si>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</si>
  <si>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</si>
  <si>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</si>
  <si>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</si>
  <si>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</si>
  <si>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</si>
  <si>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</si>
  <si>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</si>
  <si>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</si>
  <si>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</si>
  <si>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</si>
  <si>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</si>
  <si>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</si>
  <si>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</si>
  <si>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</si>
  <si>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</si>
  <si>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</si>
  <si>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</si>
  <si>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</si>
  <si>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</si>
  <si>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</si>
  <si>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</si>
  <si>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368228,92                           114,89</t>
  </si>
  <si>
    <t xml:space="preserve">                                     114743,12                            1105318,75                     41424,37</t>
  </si>
  <si>
    <t xml:space="preserve"> Затраты на 2015 год по услуге "содержание и текущий ремонт" с учетом долга за 2015г.</t>
  </si>
  <si>
    <t>Изготовление и устпновка ограждений палисадников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</si>
</sst>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4" fillId="0" borderId="0" xfId="42" applyFont="1" applyBorder="1" applyAlignment="1">
      <alignment horizontal="left" wrapText="1"/>
    </xf>
    <xf numFmtId="0" fontId="5" fillId="0" borderId="0" xfId="0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4" fontId="9" fillId="33" borderId="20" xfId="0" applyNumberFormat="1" applyFont="1" applyFill="1" applyBorder="1" applyAlignment="1">
      <alignment/>
    </xf>
    <xf numFmtId="4" fontId="9" fillId="0" borderId="20" xfId="0" applyNumberFormat="1" applyFont="1" applyBorder="1" applyAlignment="1">
      <alignment/>
    </xf>
    <xf numFmtId="4" fontId="9" fillId="33" borderId="25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4" fontId="9" fillId="33" borderId="22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4" fontId="9" fillId="33" borderId="26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65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 quotePrefix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28" xfId="0" applyFont="1" applyBorder="1" applyAlignment="1" quotePrefix="1">
      <alignment horizontal="left" vertical="center" wrapText="1"/>
    </xf>
    <xf numFmtId="0" fontId="8" fillId="0" borderId="21" xfId="0" applyFont="1" applyBorder="1" applyAlignment="1" quotePrefix="1">
      <alignment horizontal="left" vertical="center" wrapText="1"/>
    </xf>
    <xf numFmtId="2" fontId="8" fillId="0" borderId="20" xfId="42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4" fontId="4" fillId="0" borderId="27" xfId="42" applyFont="1" applyBorder="1" applyAlignment="1" quotePrefix="1">
      <alignment horizontal="left" wrapText="1"/>
    </xf>
    <xf numFmtId="44" fontId="4" fillId="0" borderId="28" xfId="42" applyFont="1" applyBorder="1" applyAlignment="1">
      <alignment horizontal="left" wrapText="1"/>
    </xf>
    <xf numFmtId="44" fontId="4" fillId="0" borderId="21" xfId="42" applyFont="1" applyBorder="1" applyAlignment="1">
      <alignment horizontal="left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65">
      <selection activeCell="B72" sqref="B72:C72"/>
    </sheetView>
  </sheetViews>
  <sheetFormatPr defaultColWidth="9.140625" defaultRowHeight="15"/>
  <cols>
    <col min="1" max="1" width="35.421875" style="1" customWidth="1"/>
    <col min="2" max="2" width="22.28125" style="1" customWidth="1"/>
    <col min="3" max="3" width="30.57421875" style="1" customWidth="1"/>
    <col min="4" max="4" width="15.00390625" style="1" hidden="1" customWidth="1"/>
    <col min="5" max="5" width="28.28125" style="1" customWidth="1"/>
    <col min="6" max="6" width="14.00390625" style="1" customWidth="1"/>
    <col min="7" max="7" width="16.421875" style="1" customWidth="1"/>
    <col min="8" max="8" width="9.140625" style="1" hidden="1" customWidth="1"/>
    <col min="9" max="9" width="11.421875" style="1" customWidth="1"/>
    <col min="10" max="15" width="9.140625" style="1" customWidth="1"/>
    <col min="16" max="16" width="21.7109375" style="1" customWidth="1"/>
    <col min="17" max="16384" width="9.140625" style="1" customWidth="1"/>
  </cols>
  <sheetData>
    <row r="1" spans="1:11" ht="15.75">
      <c r="A1" s="84" t="s">
        <v>0</v>
      </c>
      <c r="B1" s="84"/>
      <c r="C1" s="84"/>
      <c r="D1" s="84"/>
      <c r="E1" s="84"/>
      <c r="F1" s="84"/>
      <c r="G1" s="84"/>
      <c r="H1" s="3"/>
      <c r="I1" s="3"/>
      <c r="J1" s="3"/>
      <c r="K1" s="3"/>
    </row>
    <row r="2" spans="1:11" ht="15.75">
      <c r="A2" s="84" t="s">
        <v>1</v>
      </c>
      <c r="B2" s="84"/>
      <c r="C2" s="84"/>
      <c r="D2" s="84"/>
      <c r="E2" s="84"/>
      <c r="F2" s="84"/>
      <c r="G2" s="84"/>
      <c r="H2" s="3"/>
      <c r="I2" s="3"/>
      <c r="J2" s="3"/>
      <c r="K2" s="3"/>
    </row>
    <row r="3" spans="1:11" ht="15.75">
      <c r="A3" s="84" t="s">
        <v>2</v>
      </c>
      <c r="B3" s="84"/>
      <c r="C3" s="84"/>
      <c r="D3" s="84"/>
      <c r="E3" s="84"/>
      <c r="F3" s="84"/>
      <c r="G3" s="84"/>
      <c r="H3" s="3"/>
      <c r="I3" s="3"/>
      <c r="J3" s="3"/>
      <c r="K3" s="3"/>
    </row>
    <row r="4" spans="1:11" ht="15.75">
      <c r="A4" s="85" t="s">
        <v>3</v>
      </c>
      <c r="B4" s="84"/>
      <c r="C4" s="84"/>
      <c r="D4" s="84"/>
      <c r="E4" s="84"/>
      <c r="F4" s="84"/>
      <c r="G4" s="84"/>
      <c r="H4" s="3"/>
      <c r="I4" s="3"/>
      <c r="J4" s="3"/>
      <c r="K4" s="3"/>
    </row>
    <row r="5" spans="1:1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 t="s">
        <v>4</v>
      </c>
      <c r="B6" s="3"/>
      <c r="C6" s="31">
        <f>C7+C8</f>
        <v>8247.8</v>
      </c>
      <c r="D6" s="3" t="s">
        <v>5</v>
      </c>
      <c r="E6" s="3" t="s">
        <v>6</v>
      </c>
      <c r="F6" s="3"/>
      <c r="G6" s="3"/>
      <c r="H6" s="3"/>
      <c r="I6" s="3"/>
      <c r="J6" s="3"/>
      <c r="K6" s="3"/>
    </row>
    <row r="7" spans="1:11" ht="15.75">
      <c r="A7" s="3" t="s">
        <v>7</v>
      </c>
      <c r="B7" s="3" t="s">
        <v>8</v>
      </c>
      <c r="C7" s="3">
        <v>7613</v>
      </c>
      <c r="D7" s="3" t="s">
        <v>5</v>
      </c>
      <c r="E7" s="3" t="s">
        <v>6</v>
      </c>
      <c r="F7" s="3"/>
      <c r="G7" s="3"/>
      <c r="H7" s="3"/>
      <c r="I7" s="3"/>
      <c r="J7" s="3"/>
      <c r="K7" s="3"/>
    </row>
    <row r="8" spans="1:11" ht="15.75">
      <c r="A8" s="3"/>
      <c r="B8" s="3" t="s">
        <v>9</v>
      </c>
      <c r="C8" s="3">
        <v>634.8</v>
      </c>
      <c r="D8" s="3" t="s">
        <v>5</v>
      </c>
      <c r="E8" s="3" t="s">
        <v>6</v>
      </c>
      <c r="F8" s="3"/>
      <c r="G8" s="3"/>
      <c r="H8" s="3"/>
      <c r="I8" s="3"/>
      <c r="J8" s="3"/>
      <c r="K8" s="3"/>
    </row>
    <row r="9" spans="1:11" ht="15.75">
      <c r="A9" s="3"/>
      <c r="B9" s="3"/>
      <c r="C9" s="31"/>
      <c r="D9" s="3"/>
      <c r="E9" s="3"/>
      <c r="F9" s="3"/>
      <c r="G9" s="3"/>
      <c r="H9" s="3"/>
      <c r="I9" s="3"/>
      <c r="J9" s="3"/>
      <c r="K9" s="3"/>
    </row>
    <row r="10" spans="1:11" ht="15.75">
      <c r="A10" s="3" t="s">
        <v>10</v>
      </c>
      <c r="B10" s="3">
        <v>9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3" t="s">
        <v>11</v>
      </c>
      <c r="B11" s="3">
        <v>4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3" t="s">
        <v>12</v>
      </c>
      <c r="B12" s="3">
        <v>142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 t="s">
        <v>13</v>
      </c>
      <c r="B14" s="3"/>
      <c r="C14" s="3">
        <v>1004</v>
      </c>
      <c r="D14" s="3" t="s">
        <v>5</v>
      </c>
      <c r="E14" s="3" t="s">
        <v>6</v>
      </c>
      <c r="F14" s="3" t="s">
        <v>14</v>
      </c>
      <c r="G14" s="3"/>
      <c r="H14" s="3"/>
      <c r="I14" s="3"/>
      <c r="J14" s="3"/>
      <c r="K14" s="3"/>
    </row>
    <row r="15" spans="1:11" ht="15.75">
      <c r="A15" s="3" t="s">
        <v>15</v>
      </c>
      <c r="B15" s="3" t="s">
        <v>14</v>
      </c>
      <c r="C15" s="3">
        <v>1151</v>
      </c>
      <c r="D15" s="3" t="s">
        <v>5</v>
      </c>
      <c r="E15" s="3" t="s">
        <v>6</v>
      </c>
      <c r="F15" s="3"/>
      <c r="G15" s="3"/>
      <c r="H15" s="3"/>
      <c r="I15" s="3"/>
      <c r="J15" s="3"/>
      <c r="K15" s="3"/>
    </row>
    <row r="16" spans="1:11" ht="15.75">
      <c r="A16" s="3" t="s">
        <v>16</v>
      </c>
      <c r="B16" s="3"/>
      <c r="C16" s="3">
        <v>4500</v>
      </c>
      <c r="D16" s="3" t="s">
        <v>5</v>
      </c>
      <c r="E16" s="3" t="s">
        <v>6</v>
      </c>
      <c r="F16" s="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0" t="s">
        <v>18</v>
      </c>
      <c r="B19" s="60"/>
      <c r="C19" s="60"/>
      <c r="D19" s="60"/>
      <c r="E19" s="60" t="s">
        <v>19</v>
      </c>
      <c r="F19" s="60"/>
      <c r="G19" s="3"/>
      <c r="H19" s="3"/>
      <c r="I19" s="3"/>
      <c r="J19" s="3"/>
      <c r="K19" s="3"/>
    </row>
    <row r="20" spans="1:11" ht="15.75">
      <c r="A20" s="83" t="s">
        <v>20</v>
      </c>
      <c r="B20" s="83"/>
      <c r="C20" s="83"/>
      <c r="D20" s="83"/>
      <c r="E20" s="60" t="s">
        <v>21</v>
      </c>
      <c r="F20" s="60"/>
      <c r="G20" s="3"/>
      <c r="H20" s="3"/>
      <c r="I20" s="3"/>
      <c r="J20" s="3"/>
      <c r="K20" s="3"/>
    </row>
    <row r="21" spans="1:11" ht="15.75">
      <c r="A21" s="83" t="s">
        <v>22</v>
      </c>
      <c r="B21" s="83"/>
      <c r="C21" s="83"/>
      <c r="D21" s="83"/>
      <c r="E21" s="60" t="s">
        <v>23</v>
      </c>
      <c r="F21" s="60"/>
      <c r="G21" s="3"/>
      <c r="H21" s="3"/>
      <c r="I21" s="3"/>
      <c r="J21" s="3"/>
      <c r="K21" s="3"/>
    </row>
    <row r="22" spans="1:11" ht="15.75">
      <c r="A22" s="83" t="s">
        <v>24</v>
      </c>
      <c r="B22" s="83"/>
      <c r="C22" s="83"/>
      <c r="D22" s="83"/>
      <c r="E22" s="60" t="s">
        <v>25</v>
      </c>
      <c r="F22" s="60"/>
      <c r="G22" s="3"/>
      <c r="H22" s="3"/>
      <c r="I22" s="3"/>
      <c r="J22" s="3"/>
      <c r="K22" s="3"/>
    </row>
    <row r="23" spans="1:11" ht="15.75">
      <c r="A23" s="83" t="s">
        <v>26</v>
      </c>
      <c r="B23" s="83"/>
      <c r="C23" s="83"/>
      <c r="D23" s="83"/>
      <c r="E23" s="60" t="s">
        <v>27</v>
      </c>
      <c r="F23" s="60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32.25" customHeight="1">
      <c r="A26" s="82" t="s">
        <v>29</v>
      </c>
      <c r="B26" s="82"/>
      <c r="C26" s="82" t="s">
        <v>30</v>
      </c>
      <c r="D26" s="82"/>
      <c r="E26" s="82" t="s">
        <v>31</v>
      </c>
      <c r="F26" s="82"/>
      <c r="G26" s="3"/>
      <c r="H26" s="3"/>
      <c r="I26" s="3"/>
      <c r="J26" s="3"/>
      <c r="K26" s="3"/>
    </row>
    <row r="27" spans="1:11" ht="15.75">
      <c r="A27" s="20" t="s">
        <v>32</v>
      </c>
      <c r="B27" s="20"/>
      <c r="C27" s="60">
        <v>142</v>
      </c>
      <c r="D27" s="60"/>
      <c r="E27" s="60">
        <v>142</v>
      </c>
      <c r="F27" s="60"/>
      <c r="G27" s="3"/>
      <c r="H27" s="3"/>
      <c r="I27" s="3"/>
      <c r="J27" s="3"/>
      <c r="K27" s="3"/>
    </row>
    <row r="28" spans="1:11" ht="15.75">
      <c r="A28" s="20" t="s">
        <v>33</v>
      </c>
      <c r="B28" s="20"/>
      <c r="C28" s="60">
        <v>204</v>
      </c>
      <c r="D28" s="60"/>
      <c r="E28" s="60">
        <v>204</v>
      </c>
      <c r="F28" s="60"/>
      <c r="G28" s="3"/>
      <c r="H28" s="3"/>
      <c r="I28" s="3"/>
      <c r="J28" s="3"/>
      <c r="K28" s="3"/>
    </row>
    <row r="29" spans="1:11" ht="15.75">
      <c r="A29" s="20" t="s">
        <v>34</v>
      </c>
      <c r="B29" s="20"/>
      <c r="C29" s="60">
        <v>202</v>
      </c>
      <c r="D29" s="60"/>
      <c r="E29" s="60">
        <v>202</v>
      </c>
      <c r="F29" s="60"/>
      <c r="G29" s="3"/>
      <c r="H29" s="3"/>
      <c r="I29" s="3"/>
      <c r="J29" s="3"/>
      <c r="K29" s="3"/>
    </row>
    <row r="30" spans="1:1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3" t="s">
        <v>35</v>
      </c>
      <c r="B31" s="3"/>
      <c r="C31" s="3" t="s">
        <v>36</v>
      </c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 t="s">
        <v>37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3"/>
      <c r="B34" s="32" t="s">
        <v>38</v>
      </c>
      <c r="C34" s="33">
        <v>15.54</v>
      </c>
      <c r="D34" s="33">
        <v>15.01</v>
      </c>
      <c r="E34" s="33" t="s">
        <v>39</v>
      </c>
      <c r="F34" s="3"/>
      <c r="G34" s="3"/>
      <c r="H34" s="3"/>
      <c r="I34" s="3"/>
      <c r="J34" s="3"/>
      <c r="K34" s="3"/>
    </row>
    <row r="35" spans="1:11" ht="15.75">
      <c r="A35" s="3"/>
      <c r="B35" s="32" t="s">
        <v>40</v>
      </c>
      <c r="C35" s="33">
        <v>13.7</v>
      </c>
      <c r="D35" s="33">
        <v>16.81</v>
      </c>
      <c r="E35" s="33" t="s">
        <v>39</v>
      </c>
      <c r="F35" s="3"/>
      <c r="G35" s="3"/>
      <c r="H35" s="3"/>
      <c r="I35" s="3"/>
      <c r="J35" s="3"/>
      <c r="K35" s="3"/>
    </row>
    <row r="36" spans="1:1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16" t="s">
        <v>41</v>
      </c>
      <c r="B38" s="16"/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57.75" customHeight="1" thickBot="1">
      <c r="A40" s="4" t="s">
        <v>42</v>
      </c>
      <c r="B40" s="5" t="s">
        <v>43</v>
      </c>
      <c r="C40" s="6" t="s">
        <v>44</v>
      </c>
      <c r="D40" s="6" t="s">
        <v>45</v>
      </c>
      <c r="E40" s="6" t="s">
        <v>46</v>
      </c>
      <c r="F40" s="6" t="s">
        <v>47</v>
      </c>
      <c r="G40" s="7" t="s">
        <v>48</v>
      </c>
      <c r="H40" s="8"/>
      <c r="I40" s="3"/>
      <c r="J40" s="3"/>
      <c r="K40" s="3"/>
    </row>
    <row r="41" spans="1:11" ht="15.75">
      <c r="A41" s="9">
        <v>1</v>
      </c>
      <c r="B41" s="10" t="s">
        <v>49</v>
      </c>
      <c r="C41" s="34">
        <v>219104</v>
      </c>
      <c r="D41" s="35">
        <v>612396</v>
      </c>
      <c r="E41" s="35">
        <v>703322.96</v>
      </c>
      <c r="F41" s="35">
        <v>693111.39</v>
      </c>
      <c r="G41" s="36">
        <v>10211.57</v>
      </c>
      <c r="H41" s="3"/>
      <c r="I41" s="3"/>
      <c r="J41" s="3"/>
      <c r="K41" s="3"/>
    </row>
    <row r="42" spans="1:11" ht="15.75">
      <c r="A42" s="11">
        <v>2</v>
      </c>
      <c r="B42" s="12" t="s">
        <v>50</v>
      </c>
      <c r="C42" s="37">
        <v>688</v>
      </c>
      <c r="D42" s="38">
        <v>1104316</v>
      </c>
      <c r="E42" s="39" t="s">
        <v>159</v>
      </c>
      <c r="F42" s="38">
        <v>1051565</v>
      </c>
      <c r="G42" s="40">
        <v>52750</v>
      </c>
      <c r="H42" s="3"/>
      <c r="I42" s="3"/>
      <c r="J42" s="3"/>
      <c r="K42" s="3"/>
    </row>
    <row r="43" spans="1:11" ht="16.5">
      <c r="A43" s="11">
        <v>3</v>
      </c>
      <c r="B43" s="12" t="s">
        <v>51</v>
      </c>
      <c r="C43" s="37">
        <v>8328</v>
      </c>
      <c r="D43" s="38">
        <v>145109</v>
      </c>
      <c r="E43" s="39">
        <v>152006.6</v>
      </c>
      <c r="F43" s="38">
        <v>148654.05</v>
      </c>
      <c r="G43" s="40">
        <v>3352.55</v>
      </c>
      <c r="H43" s="3"/>
      <c r="I43" s="3"/>
      <c r="J43" s="3"/>
      <c r="K43" s="3"/>
    </row>
    <row r="44" spans="1:11" ht="16.5">
      <c r="A44" s="11">
        <v>4</v>
      </c>
      <c r="B44" s="12" t="s">
        <v>52</v>
      </c>
      <c r="C44" s="37">
        <f>D44/12.38</f>
        <v>8562.776252019385</v>
      </c>
      <c r="D44" s="39">
        <v>106007.17</v>
      </c>
      <c r="E44" s="39">
        <v>1456.5</v>
      </c>
      <c r="F44" s="39"/>
      <c r="G44" s="41">
        <v>6134.91</v>
      </c>
      <c r="H44" s="3"/>
      <c r="I44" s="3"/>
      <c r="J44" s="3"/>
      <c r="K44" s="3"/>
    </row>
    <row r="45" spans="1:11" ht="15.75">
      <c r="A45" s="11">
        <v>5</v>
      </c>
      <c r="B45" s="12" t="s">
        <v>53</v>
      </c>
      <c r="C45" s="37">
        <f>D45/1235.57</f>
        <v>756.7038694691519</v>
      </c>
      <c r="D45" s="38">
        <v>934960.6</v>
      </c>
      <c r="E45" s="39">
        <v>35623</v>
      </c>
      <c r="F45" s="38">
        <v>843981</v>
      </c>
      <c r="G45" s="40">
        <v>54767</v>
      </c>
      <c r="H45" s="3"/>
      <c r="I45" s="3"/>
      <c r="J45" s="3"/>
      <c r="K45" s="3"/>
    </row>
    <row r="46" spans="1:11" ht="17.25" thickBot="1">
      <c r="A46" s="11">
        <v>6</v>
      </c>
      <c r="B46" s="13" t="s">
        <v>54</v>
      </c>
      <c r="C46" s="42">
        <v>12993</v>
      </c>
      <c r="D46" s="43">
        <v>422737.3</v>
      </c>
      <c r="E46" s="44" t="s">
        <v>158</v>
      </c>
      <c r="F46" s="43">
        <v>360030.06</v>
      </c>
      <c r="G46" s="45">
        <v>7052.97</v>
      </c>
      <c r="H46" s="3"/>
      <c r="I46" s="3"/>
      <c r="J46" s="3"/>
      <c r="K46" s="3"/>
    </row>
    <row r="47" spans="1:11" ht="16.5" thickBot="1">
      <c r="A47" s="14">
        <v>7</v>
      </c>
      <c r="B47" s="15" t="s">
        <v>55</v>
      </c>
      <c r="C47" s="46"/>
      <c r="D47" s="47">
        <f>SUM(D41:D46)</f>
        <v>3325526.07</v>
      </c>
      <c r="E47" s="47">
        <f>SUM(E41:E46)</f>
        <v>892409.0599999999</v>
      </c>
      <c r="F47" s="47">
        <f>SUM(F41:F46)</f>
        <v>3097341.5000000005</v>
      </c>
      <c r="G47" s="48">
        <f>SUM(G41:G46)</f>
        <v>134269</v>
      </c>
      <c r="H47" s="3"/>
      <c r="I47" s="3"/>
      <c r="J47" s="3"/>
      <c r="K47" s="3"/>
    </row>
    <row r="48" spans="1:11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>
      <c r="A49" s="16" t="s">
        <v>56</v>
      </c>
      <c r="B49" s="16"/>
      <c r="C49" s="16"/>
      <c r="D49" s="16"/>
      <c r="E49" s="16"/>
      <c r="F49" s="16"/>
      <c r="G49" s="3"/>
      <c r="H49" s="3"/>
      <c r="I49" s="3"/>
      <c r="J49" s="3"/>
      <c r="K49" s="3"/>
    </row>
    <row r="50" spans="1:11" ht="13.5" customHeight="1">
      <c r="A50" s="16"/>
      <c r="B50" s="16"/>
      <c r="C50" s="16"/>
      <c r="D50" s="16"/>
      <c r="E50" s="16"/>
      <c r="F50" s="16"/>
      <c r="G50" s="3"/>
      <c r="H50" s="3"/>
      <c r="I50" s="3"/>
      <c r="J50" s="3"/>
      <c r="K50" s="3"/>
    </row>
    <row r="51" spans="1:11" ht="86.25" customHeight="1">
      <c r="A51" s="29" t="s">
        <v>42</v>
      </c>
      <c r="B51" s="86" t="s">
        <v>57</v>
      </c>
      <c r="C51" s="87"/>
      <c r="D51" s="86" t="s">
        <v>58</v>
      </c>
      <c r="E51" s="87"/>
      <c r="F51" s="86" t="s">
        <v>59</v>
      </c>
      <c r="G51" s="87"/>
      <c r="H51" s="3"/>
      <c r="I51" s="3"/>
      <c r="J51" s="3"/>
      <c r="K51" s="3"/>
    </row>
    <row r="52" spans="1:11" ht="28.5" customHeight="1">
      <c r="A52" s="30">
        <v>1</v>
      </c>
      <c r="B52" s="62" t="s">
        <v>60</v>
      </c>
      <c r="C52" s="62"/>
      <c r="D52" s="69" t="s">
        <v>61</v>
      </c>
      <c r="E52" s="69"/>
      <c r="F52" s="88">
        <v>90000</v>
      </c>
      <c r="G52" s="88"/>
      <c r="H52" s="3"/>
      <c r="I52" s="3"/>
      <c r="J52" s="3"/>
      <c r="K52" s="3"/>
    </row>
    <row r="53" spans="1:11" ht="22.5" customHeight="1">
      <c r="A53" s="30">
        <v>2</v>
      </c>
      <c r="B53" s="62" t="s">
        <v>62</v>
      </c>
      <c r="C53" s="62"/>
      <c r="D53" s="69" t="s">
        <v>61</v>
      </c>
      <c r="E53" s="69"/>
      <c r="F53" s="88">
        <v>48000</v>
      </c>
      <c r="G53" s="88"/>
      <c r="H53" s="3"/>
      <c r="I53" s="3"/>
      <c r="J53" s="3"/>
      <c r="K53" s="3"/>
    </row>
    <row r="54" spans="1:11" ht="15.75" customHeight="1">
      <c r="A54" s="30">
        <v>3</v>
      </c>
      <c r="B54" s="62" t="s">
        <v>63</v>
      </c>
      <c r="C54" s="62"/>
      <c r="D54" s="69" t="s">
        <v>64</v>
      </c>
      <c r="E54" s="69"/>
      <c r="F54" s="88">
        <f>0.2*1*C6</f>
        <v>1649.56</v>
      </c>
      <c r="G54" s="88"/>
      <c r="H54" s="3"/>
      <c r="I54" s="3"/>
      <c r="J54" s="3"/>
      <c r="K54" s="3"/>
    </row>
    <row r="55" spans="1:11" ht="15.75" customHeight="1">
      <c r="A55" s="30">
        <v>4</v>
      </c>
      <c r="B55" s="62" t="s">
        <v>65</v>
      </c>
      <c r="C55" s="62"/>
      <c r="D55" s="69" t="s">
        <v>66</v>
      </c>
      <c r="E55" s="69"/>
      <c r="F55" s="88">
        <v>15835.02</v>
      </c>
      <c r="G55" s="88"/>
      <c r="H55" s="3"/>
      <c r="I55" s="3"/>
      <c r="J55" s="3"/>
      <c r="K55" s="3"/>
    </row>
    <row r="56" spans="1:11" ht="50.25" customHeight="1">
      <c r="A56" s="30">
        <v>5</v>
      </c>
      <c r="B56" s="62" t="s">
        <v>67</v>
      </c>
      <c r="C56" s="62"/>
      <c r="D56" s="69" t="s">
        <v>68</v>
      </c>
      <c r="E56" s="69"/>
      <c r="F56" s="88">
        <f>0.71*6*C6</f>
        <v>35135.628</v>
      </c>
      <c r="G56" s="88"/>
      <c r="H56" s="3"/>
      <c r="I56" s="3"/>
      <c r="J56" s="3"/>
      <c r="K56" s="3"/>
    </row>
    <row r="57" spans="1:11" ht="50.25" customHeight="1">
      <c r="A57" s="30">
        <v>6</v>
      </c>
      <c r="B57" s="62" t="s">
        <v>69</v>
      </c>
      <c r="C57" s="62"/>
      <c r="D57" s="69" t="s">
        <v>70</v>
      </c>
      <c r="E57" s="69"/>
      <c r="F57" s="88">
        <v>176566</v>
      </c>
      <c r="G57" s="88"/>
      <c r="H57" s="3"/>
      <c r="I57" s="3"/>
      <c r="J57" s="3"/>
      <c r="K57" s="3"/>
    </row>
    <row r="58" spans="1:11" ht="15.75" customHeight="1">
      <c r="A58" s="30">
        <v>7</v>
      </c>
      <c r="B58" s="62" t="s">
        <v>71</v>
      </c>
      <c r="C58" s="62"/>
      <c r="D58" s="69" t="s">
        <v>72</v>
      </c>
      <c r="E58" s="69"/>
      <c r="F58" s="88" t="s">
        <v>73</v>
      </c>
      <c r="G58" s="88"/>
      <c r="H58" s="3"/>
      <c r="I58" s="3"/>
      <c r="J58" s="3"/>
      <c r="K58" s="3"/>
    </row>
    <row r="59" spans="1:11" ht="27" customHeight="1">
      <c r="A59" s="30">
        <v>8</v>
      </c>
      <c r="B59" s="62" t="s">
        <v>74</v>
      </c>
      <c r="C59" s="62"/>
      <c r="D59" s="69" t="s">
        <v>61</v>
      </c>
      <c r="E59" s="69"/>
      <c r="F59" s="88"/>
      <c r="G59" s="88"/>
      <c r="H59" s="3"/>
      <c r="I59" s="3"/>
      <c r="J59" s="3"/>
      <c r="K59" s="3"/>
    </row>
    <row r="60" spans="1:11" ht="24" customHeight="1">
      <c r="A60" s="30">
        <v>9</v>
      </c>
      <c r="B60" s="68" t="s">
        <v>75</v>
      </c>
      <c r="C60" s="67"/>
      <c r="D60" s="63" t="s">
        <v>68</v>
      </c>
      <c r="E60" s="64"/>
      <c r="F60" s="93">
        <v>173706</v>
      </c>
      <c r="G60" s="94"/>
      <c r="H60" s="3"/>
      <c r="I60" s="3"/>
      <c r="J60" s="3"/>
      <c r="K60" s="3"/>
    </row>
    <row r="61" spans="1:11" ht="20.25" customHeight="1">
      <c r="A61" s="30">
        <v>10</v>
      </c>
      <c r="B61" s="68" t="s">
        <v>76</v>
      </c>
      <c r="C61" s="67"/>
      <c r="D61" s="69" t="s">
        <v>77</v>
      </c>
      <c r="E61" s="69"/>
      <c r="F61" s="88">
        <f>0.23*5*C6</f>
        <v>9484.970000000001</v>
      </c>
      <c r="G61" s="88"/>
      <c r="H61" s="3"/>
      <c r="I61" s="3"/>
      <c r="J61" s="3"/>
      <c r="K61" s="3"/>
    </row>
    <row r="62" spans="1:11" ht="20.25" customHeight="1">
      <c r="A62" s="19">
        <v>11</v>
      </c>
      <c r="B62" s="70" t="s">
        <v>78</v>
      </c>
      <c r="C62" s="71"/>
      <c r="D62" s="72" t="s">
        <v>68</v>
      </c>
      <c r="E62" s="73"/>
      <c r="F62" s="97">
        <v>82753</v>
      </c>
      <c r="G62" s="98"/>
      <c r="H62" s="3"/>
      <c r="I62" s="3"/>
      <c r="J62" s="3"/>
      <c r="K62" s="3"/>
    </row>
    <row r="63" spans="1:11" ht="18" customHeight="1">
      <c r="A63" s="30">
        <v>12</v>
      </c>
      <c r="B63" s="79" t="s">
        <v>79</v>
      </c>
      <c r="C63" s="80"/>
      <c r="D63" s="74" t="s">
        <v>68</v>
      </c>
      <c r="E63" s="75"/>
      <c r="F63" s="95">
        <v>4528</v>
      </c>
      <c r="G63" s="96"/>
      <c r="H63" s="3"/>
      <c r="I63" s="3"/>
      <c r="J63" s="3"/>
      <c r="K63" s="3"/>
    </row>
    <row r="64" spans="1:11" ht="33" customHeight="1" hidden="1">
      <c r="A64" s="3"/>
      <c r="B64" s="76" t="s">
        <v>80</v>
      </c>
      <c r="C64" s="77"/>
      <c r="D64" s="3"/>
      <c r="E64" s="3"/>
      <c r="F64" s="33"/>
      <c r="G64" s="33"/>
      <c r="H64" s="3"/>
      <c r="I64" s="3"/>
      <c r="J64" s="3"/>
      <c r="K64" s="3"/>
    </row>
    <row r="65" spans="1:11" ht="30" customHeight="1">
      <c r="A65" s="20"/>
      <c r="B65" s="81" t="s">
        <v>81</v>
      </c>
      <c r="C65" s="81"/>
      <c r="D65" s="20"/>
      <c r="E65" s="20"/>
      <c r="F65" s="102">
        <v>819227.18</v>
      </c>
      <c r="G65" s="60"/>
      <c r="H65" s="3"/>
      <c r="I65" s="3">
        <v>570986</v>
      </c>
      <c r="J65" s="3"/>
      <c r="K65" s="3"/>
    </row>
    <row r="66" spans="1:11" ht="14.25" customHeight="1">
      <c r="A66" s="3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ht="30.75" customHeight="1">
      <c r="A67" s="16" t="s">
        <v>82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51.75" customHeight="1">
      <c r="A68" s="29" t="s">
        <v>42</v>
      </c>
      <c r="B68" s="78" t="s">
        <v>83</v>
      </c>
      <c r="C68" s="78"/>
      <c r="D68" s="86" t="s">
        <v>84</v>
      </c>
      <c r="E68" s="87"/>
      <c r="F68" s="86" t="s">
        <v>85</v>
      </c>
      <c r="G68" s="87"/>
      <c r="H68" s="3"/>
      <c r="I68" s="3"/>
      <c r="J68" s="3"/>
      <c r="K68" s="3"/>
    </row>
    <row r="69" spans="1:11" ht="30.75" customHeight="1">
      <c r="A69" s="30">
        <v>1</v>
      </c>
      <c r="B69" s="68" t="s">
        <v>86</v>
      </c>
      <c r="C69" s="67"/>
      <c r="D69" s="49"/>
      <c r="E69" s="50" t="s">
        <v>87</v>
      </c>
      <c r="F69" s="93">
        <v>107708</v>
      </c>
      <c r="G69" s="94"/>
      <c r="H69" s="21" t="e">
        <f>SUM(#REF!)</f>
        <v>#REF!</v>
      </c>
      <c r="I69" s="3"/>
      <c r="J69" s="3"/>
      <c r="K69" s="3"/>
    </row>
    <row r="70" spans="1:11" ht="19.5" customHeight="1">
      <c r="A70" s="30">
        <v>2</v>
      </c>
      <c r="B70" s="62" t="s">
        <v>88</v>
      </c>
      <c r="C70" s="62"/>
      <c r="D70" s="63" t="s">
        <v>89</v>
      </c>
      <c r="E70" s="64"/>
      <c r="F70" s="88">
        <v>42591.66</v>
      </c>
      <c r="G70" s="88"/>
      <c r="H70" s="21" t="e">
        <f>SUM(#REF!)</f>
        <v>#REF!</v>
      </c>
      <c r="I70" s="3"/>
      <c r="J70" s="3"/>
      <c r="K70" s="3"/>
    </row>
    <row r="71" spans="1:11" ht="30" customHeight="1">
      <c r="A71" s="30">
        <v>3</v>
      </c>
      <c r="B71" s="68" t="s">
        <v>90</v>
      </c>
      <c r="C71" s="67"/>
      <c r="D71" s="63" t="s">
        <v>91</v>
      </c>
      <c r="E71" s="64"/>
      <c r="F71" s="93">
        <v>91451</v>
      </c>
      <c r="G71" s="94"/>
      <c r="H71" s="21" t="e">
        <f>SUM(#REF!)</f>
        <v>#REF!</v>
      </c>
      <c r="I71" s="3"/>
      <c r="J71" s="3"/>
      <c r="K71" s="3"/>
    </row>
    <row r="72" spans="1:11" ht="26.25" customHeight="1">
      <c r="A72" s="30">
        <v>4</v>
      </c>
      <c r="B72" s="68" t="s">
        <v>92</v>
      </c>
      <c r="C72" s="67"/>
      <c r="D72" s="49"/>
      <c r="E72" s="50" t="s">
        <v>93</v>
      </c>
      <c r="F72" s="93">
        <v>17180.21</v>
      </c>
      <c r="G72" s="94"/>
      <c r="H72" s="21" t="e">
        <f>SUM(#REF!)</f>
        <v>#REF!</v>
      </c>
      <c r="I72" s="3"/>
      <c r="J72" s="3"/>
      <c r="K72" s="3"/>
    </row>
    <row r="73" spans="1:11" ht="36" customHeight="1">
      <c r="A73" s="30">
        <v>5</v>
      </c>
      <c r="B73" s="68" t="s">
        <v>161</v>
      </c>
      <c r="C73" s="67"/>
      <c r="D73" s="49"/>
      <c r="E73" s="50" t="s">
        <v>94</v>
      </c>
      <c r="F73" s="93">
        <v>97330.61</v>
      </c>
      <c r="G73" s="94"/>
      <c r="H73" s="21">
        <f>SUM(F71)</f>
        <v>91451</v>
      </c>
      <c r="I73" s="3"/>
      <c r="J73" s="3"/>
      <c r="K73" s="3"/>
    </row>
    <row r="74" spans="1:11" ht="29.25" customHeight="1">
      <c r="A74" s="30">
        <v>6</v>
      </c>
      <c r="B74" s="68" t="s">
        <v>95</v>
      </c>
      <c r="C74" s="66"/>
      <c r="D74" s="67"/>
      <c r="E74" s="51" t="s">
        <v>96</v>
      </c>
      <c r="F74" s="93">
        <v>12203</v>
      </c>
      <c r="G74" s="94"/>
      <c r="H74" s="21" t="e">
        <f>SUM(#REF!)</f>
        <v>#REF!</v>
      </c>
      <c r="I74" s="3"/>
      <c r="J74" s="3"/>
      <c r="K74" s="3"/>
    </row>
    <row r="75" spans="1:11" ht="45.75" customHeight="1">
      <c r="A75" s="30">
        <v>7</v>
      </c>
      <c r="B75" s="65" t="s">
        <v>97</v>
      </c>
      <c r="C75" s="66"/>
      <c r="D75" s="67"/>
      <c r="E75" s="51" t="s">
        <v>98</v>
      </c>
      <c r="F75" s="88">
        <v>12551</v>
      </c>
      <c r="G75" s="88"/>
      <c r="H75" s="17"/>
      <c r="I75" s="3"/>
      <c r="J75" s="3"/>
      <c r="K75" s="3"/>
    </row>
    <row r="76" spans="1:11" ht="48" customHeight="1">
      <c r="A76" s="30">
        <v>8</v>
      </c>
      <c r="B76" s="65" t="s">
        <v>99</v>
      </c>
      <c r="C76" s="66"/>
      <c r="D76" s="67"/>
      <c r="E76" s="51" t="s">
        <v>87</v>
      </c>
      <c r="F76" s="88">
        <v>5962</v>
      </c>
      <c r="G76" s="88"/>
      <c r="H76" s="18"/>
      <c r="I76" s="3"/>
      <c r="J76" s="3"/>
      <c r="K76" s="3"/>
    </row>
    <row r="77" spans="1:11" ht="51" customHeight="1">
      <c r="A77" s="30">
        <v>9</v>
      </c>
      <c r="B77" s="65" t="s">
        <v>100</v>
      </c>
      <c r="C77" s="66"/>
      <c r="D77" s="67"/>
      <c r="E77" s="51" t="s">
        <v>87</v>
      </c>
      <c r="F77" s="88">
        <v>4265</v>
      </c>
      <c r="G77" s="88"/>
      <c r="H77" s="18"/>
      <c r="I77" s="3"/>
      <c r="J77" s="3"/>
      <c r="K77" s="3"/>
    </row>
    <row r="78" spans="1:11" ht="24.75" customHeight="1" hidden="1">
      <c r="A78" s="30">
        <v>11</v>
      </c>
      <c r="B78" s="68" t="s">
        <v>101</v>
      </c>
      <c r="C78" s="66"/>
      <c r="D78" s="67"/>
      <c r="E78" s="51" t="s">
        <v>87</v>
      </c>
      <c r="F78" s="88">
        <v>9870</v>
      </c>
      <c r="G78" s="88"/>
      <c r="H78" s="18"/>
      <c r="I78" s="3"/>
      <c r="J78" s="3"/>
      <c r="K78" s="3"/>
    </row>
    <row r="79" spans="1:11" ht="39" customHeight="1">
      <c r="A79" s="30">
        <v>10</v>
      </c>
      <c r="B79" s="68" t="s">
        <v>102</v>
      </c>
      <c r="C79" s="66"/>
      <c r="D79" s="67"/>
      <c r="E79" s="51" t="s">
        <v>87</v>
      </c>
      <c r="F79" s="88">
        <v>24442</v>
      </c>
      <c r="G79" s="88"/>
      <c r="H79" s="18"/>
      <c r="I79" s="3"/>
      <c r="J79" s="3"/>
      <c r="K79" s="3"/>
    </row>
    <row r="80" spans="1:11" ht="60" customHeight="1">
      <c r="A80" s="30">
        <v>11</v>
      </c>
      <c r="B80" s="65" t="s">
        <v>103</v>
      </c>
      <c r="C80" s="66"/>
      <c r="D80" s="67"/>
      <c r="E80" s="51" t="s">
        <v>104</v>
      </c>
      <c r="F80" s="88">
        <v>120035</v>
      </c>
      <c r="G80" s="88"/>
      <c r="H80" s="18"/>
      <c r="I80" s="3"/>
      <c r="J80" s="3"/>
      <c r="K80" s="3"/>
    </row>
    <row r="81" spans="1:11" ht="30.75" customHeight="1">
      <c r="A81" s="30">
        <f aca="true" t="shared" si="0" ref="A81:A90">A80+1</f>
        <v>12</v>
      </c>
      <c r="B81" s="65" t="s">
        <v>105</v>
      </c>
      <c r="C81" s="99"/>
      <c r="D81" s="100"/>
      <c r="E81" s="51" t="s">
        <v>87</v>
      </c>
      <c r="F81" s="88">
        <v>3990</v>
      </c>
      <c r="G81" s="88"/>
      <c r="H81" s="18"/>
      <c r="I81" s="3"/>
      <c r="J81" s="3"/>
      <c r="K81" s="3"/>
    </row>
    <row r="82" spans="1:11" ht="30" customHeight="1">
      <c r="A82" s="30">
        <f t="shared" si="0"/>
        <v>13</v>
      </c>
      <c r="B82" s="65" t="s">
        <v>106</v>
      </c>
      <c r="C82" s="66"/>
      <c r="D82" s="67"/>
      <c r="E82" s="51" t="s">
        <v>94</v>
      </c>
      <c r="F82" s="101">
        <v>34319</v>
      </c>
      <c r="G82" s="101"/>
      <c r="H82" s="18"/>
      <c r="I82" s="3"/>
      <c r="J82" s="3"/>
      <c r="K82" s="3"/>
    </row>
    <row r="83" spans="1:11" ht="32.25" customHeight="1">
      <c r="A83" s="30">
        <v>14</v>
      </c>
      <c r="B83" s="65" t="s">
        <v>107</v>
      </c>
      <c r="C83" s="103"/>
      <c r="D83" s="104"/>
      <c r="E83" s="51" t="s">
        <v>108</v>
      </c>
      <c r="F83" s="88">
        <v>2500</v>
      </c>
      <c r="G83" s="88"/>
      <c r="H83" s="18"/>
      <c r="I83" s="3"/>
      <c r="J83" s="3"/>
      <c r="K83" s="3"/>
    </row>
    <row r="84" spans="1:11" ht="59.25" customHeight="1">
      <c r="A84" s="51">
        <f t="shared" si="0"/>
        <v>15</v>
      </c>
      <c r="B84" s="65" t="s">
        <v>109</v>
      </c>
      <c r="C84" s="103"/>
      <c r="D84" s="104"/>
      <c r="E84" s="51" t="s">
        <v>110</v>
      </c>
      <c r="F84" s="88">
        <v>9372</v>
      </c>
      <c r="G84" s="88"/>
      <c r="H84" s="18"/>
      <c r="I84" s="3"/>
      <c r="J84" s="3"/>
      <c r="K84" s="3"/>
    </row>
    <row r="85" spans="1:11" ht="47.25" customHeight="1">
      <c r="A85" s="30">
        <f t="shared" si="0"/>
        <v>16</v>
      </c>
      <c r="B85" s="65" t="s">
        <v>111</v>
      </c>
      <c r="C85" s="66"/>
      <c r="D85" s="52"/>
      <c r="E85" s="51" t="s">
        <v>87</v>
      </c>
      <c r="F85" s="88">
        <v>17103</v>
      </c>
      <c r="G85" s="88"/>
      <c r="H85" s="18"/>
      <c r="I85" s="3"/>
      <c r="J85" s="3"/>
      <c r="K85" s="3"/>
    </row>
    <row r="86" spans="1:11" ht="37.5" customHeight="1">
      <c r="A86" s="30">
        <f t="shared" si="0"/>
        <v>17</v>
      </c>
      <c r="B86" s="68" t="s">
        <v>112</v>
      </c>
      <c r="C86" s="66"/>
      <c r="D86" s="52"/>
      <c r="E86" s="51" t="s">
        <v>113</v>
      </c>
      <c r="F86" s="69">
        <v>3522</v>
      </c>
      <c r="G86" s="69"/>
      <c r="H86" s="18"/>
      <c r="I86" s="3"/>
      <c r="J86" s="3"/>
      <c r="K86" s="3"/>
    </row>
    <row r="87" spans="1:11" ht="29.25" customHeight="1">
      <c r="A87" s="30">
        <f t="shared" si="0"/>
        <v>18</v>
      </c>
      <c r="B87" s="114" t="s">
        <v>114</v>
      </c>
      <c r="C87" s="115"/>
      <c r="D87" s="116"/>
      <c r="E87" s="51" t="s">
        <v>87</v>
      </c>
      <c r="F87" s="88">
        <v>10219</v>
      </c>
      <c r="G87" s="88"/>
      <c r="H87" s="18"/>
      <c r="I87" s="3"/>
      <c r="J87" s="3"/>
      <c r="K87" s="3"/>
    </row>
    <row r="88" spans="1:11" ht="24.75" customHeight="1">
      <c r="A88" s="30">
        <f t="shared" si="0"/>
        <v>19</v>
      </c>
      <c r="B88" s="68" t="s">
        <v>115</v>
      </c>
      <c r="C88" s="66"/>
      <c r="D88" s="52"/>
      <c r="E88" s="51" t="s">
        <v>87</v>
      </c>
      <c r="F88" s="69">
        <v>2900</v>
      </c>
      <c r="G88" s="69"/>
      <c r="H88" s="18"/>
      <c r="I88" s="3"/>
      <c r="J88" s="3"/>
      <c r="K88" s="3"/>
    </row>
    <row r="89" spans="1:11" ht="47.25" customHeight="1">
      <c r="A89" s="30">
        <f t="shared" si="0"/>
        <v>20</v>
      </c>
      <c r="B89" s="68" t="s">
        <v>116</v>
      </c>
      <c r="C89" s="66"/>
      <c r="D89" s="67"/>
      <c r="E89" s="51" t="s">
        <v>117</v>
      </c>
      <c r="F89" s="93">
        <v>5750</v>
      </c>
      <c r="G89" s="94"/>
      <c r="H89" s="18"/>
      <c r="I89" s="3"/>
      <c r="J89" s="3"/>
      <c r="K89" s="3"/>
    </row>
    <row r="90" spans="1:11" ht="36.75" customHeight="1">
      <c r="A90" s="30">
        <f t="shared" si="0"/>
        <v>21</v>
      </c>
      <c r="B90" s="68" t="s">
        <v>118</v>
      </c>
      <c r="C90" s="66"/>
      <c r="D90" s="67"/>
      <c r="E90" s="51" t="s">
        <v>119</v>
      </c>
      <c r="F90" s="93">
        <v>6210</v>
      </c>
      <c r="G90" s="94"/>
      <c r="H90" s="18"/>
      <c r="I90" s="3"/>
      <c r="J90" s="3"/>
      <c r="K90" s="3"/>
    </row>
    <row r="91" spans="1:11" ht="36.75" customHeight="1">
      <c r="A91" s="30"/>
      <c r="B91" s="105" t="s">
        <v>120</v>
      </c>
      <c r="C91" s="106"/>
      <c r="D91" s="86"/>
      <c r="E91" s="87"/>
      <c r="F91" s="107">
        <v>631604.48</v>
      </c>
      <c r="G91" s="87"/>
      <c r="H91" s="3"/>
      <c r="I91" s="3"/>
      <c r="J91" s="3"/>
      <c r="K91" s="3"/>
    </row>
    <row r="92" spans="1:11" ht="15.75">
      <c r="A92" s="22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6.75" customHeight="1">
      <c r="A93" s="23"/>
      <c r="B93" s="24"/>
      <c r="C93" s="24"/>
      <c r="D93" s="24"/>
      <c r="E93" s="24"/>
      <c r="F93" s="89"/>
      <c r="G93" s="91"/>
      <c r="H93" s="3"/>
      <c r="I93" s="3"/>
      <c r="J93" s="3"/>
      <c r="K93" s="3"/>
    </row>
    <row r="94" spans="1:11" ht="21.75" customHeight="1">
      <c r="A94" s="25" t="s">
        <v>121</v>
      </c>
      <c r="B94" s="24"/>
      <c r="C94" s="24"/>
      <c r="D94" s="24"/>
      <c r="E94" s="24"/>
      <c r="F94" s="90"/>
      <c r="G94" s="92"/>
      <c r="H94" s="3"/>
      <c r="I94" s="3"/>
      <c r="J94" s="3"/>
      <c r="K94" s="3"/>
    </row>
    <row r="95" spans="1:11" ht="31.5" customHeight="1">
      <c r="A95" s="111" t="s">
        <v>122</v>
      </c>
      <c r="B95" s="112"/>
      <c r="C95" s="112"/>
      <c r="D95" s="112"/>
      <c r="E95" s="113"/>
      <c r="F95" s="53">
        <v>1327616.95</v>
      </c>
      <c r="G95" s="26" t="s">
        <v>123</v>
      </c>
      <c r="H95" s="3"/>
      <c r="I95" s="21"/>
      <c r="J95" s="3"/>
      <c r="K95" s="3"/>
    </row>
    <row r="96" spans="1:11" ht="33" customHeight="1">
      <c r="A96" s="108" t="s">
        <v>124</v>
      </c>
      <c r="B96" s="109"/>
      <c r="C96" s="109"/>
      <c r="D96" s="109"/>
      <c r="E96" s="110"/>
      <c r="F96" s="54">
        <v>1347218.51</v>
      </c>
      <c r="G96" s="26" t="s">
        <v>123</v>
      </c>
      <c r="H96" s="3"/>
      <c r="I96" s="3"/>
      <c r="J96" s="3"/>
      <c r="K96" s="3"/>
    </row>
    <row r="97" spans="1:11" ht="26.25" customHeight="1">
      <c r="A97" s="108" t="s">
        <v>125</v>
      </c>
      <c r="B97" s="109"/>
      <c r="C97" s="109"/>
      <c r="D97" s="109"/>
      <c r="E97" s="110"/>
      <c r="F97" s="55">
        <v>34287</v>
      </c>
      <c r="G97" s="26" t="s">
        <v>123</v>
      </c>
      <c r="H97" s="3"/>
      <c r="I97" s="3"/>
      <c r="J97" s="3"/>
      <c r="K97" s="3"/>
    </row>
    <row r="98" spans="1:11" ht="30" customHeight="1">
      <c r="A98" s="108" t="s">
        <v>160</v>
      </c>
      <c r="B98" s="109"/>
      <c r="C98" s="109"/>
      <c r="D98" s="109"/>
      <c r="E98" s="110"/>
      <c r="F98" s="55">
        <f>(F65+F91)+F97</f>
        <v>1485118.6600000001</v>
      </c>
      <c r="G98" s="26" t="s">
        <v>123</v>
      </c>
      <c r="H98" s="3"/>
      <c r="I98" s="3"/>
      <c r="J98" s="3"/>
      <c r="K98" s="3"/>
    </row>
    <row r="99" spans="1:11" ht="26.25" customHeight="1">
      <c r="A99" s="108" t="s">
        <v>126</v>
      </c>
      <c r="B99" s="109"/>
      <c r="C99" s="109"/>
      <c r="D99" s="109"/>
      <c r="E99" s="110"/>
      <c r="F99" s="54">
        <f>F98-F96</f>
        <v>137900.15000000014</v>
      </c>
      <c r="G99" s="26" t="s">
        <v>123</v>
      </c>
      <c r="H99" s="3"/>
      <c r="I99" s="3"/>
      <c r="J99" s="3"/>
      <c r="K99" s="3"/>
    </row>
    <row r="100" spans="1:11" ht="30.75" customHeight="1">
      <c r="A100" s="108" t="s">
        <v>127</v>
      </c>
      <c r="B100" s="109"/>
      <c r="C100" s="109"/>
      <c r="D100" s="109"/>
      <c r="E100" s="110"/>
      <c r="F100" s="56"/>
      <c r="G100" s="26" t="s">
        <v>123</v>
      </c>
      <c r="H100" s="3"/>
      <c r="I100" s="3"/>
      <c r="J100" s="3"/>
      <c r="K100" s="3"/>
    </row>
    <row r="101" spans="1:11" ht="18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7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24.75" customHeight="1">
      <c r="A103" s="16" t="s">
        <v>128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48.75" customHeight="1">
      <c r="A104" s="28" t="s">
        <v>129</v>
      </c>
      <c r="B104" s="61" t="s">
        <v>130</v>
      </c>
      <c r="C104" s="61"/>
      <c r="D104" s="28" t="s">
        <v>131</v>
      </c>
      <c r="E104" s="61" t="s">
        <v>132</v>
      </c>
      <c r="F104" s="61"/>
      <c r="G104" s="28" t="s">
        <v>133</v>
      </c>
      <c r="H104" s="28" t="s">
        <v>134</v>
      </c>
      <c r="I104" s="28" t="s">
        <v>134</v>
      </c>
      <c r="J104" s="3"/>
      <c r="K104" s="3"/>
    </row>
    <row r="105" spans="1:11" ht="24.75" customHeight="1">
      <c r="A105" s="59" t="s">
        <v>135</v>
      </c>
      <c r="B105" s="58" t="s">
        <v>136</v>
      </c>
      <c r="C105" s="58"/>
      <c r="D105" s="27">
        <v>19</v>
      </c>
      <c r="E105" s="58" t="s">
        <v>137</v>
      </c>
      <c r="F105" s="58"/>
      <c r="G105" s="57">
        <v>20</v>
      </c>
      <c r="H105" s="57">
        <v>19</v>
      </c>
      <c r="I105" s="57">
        <v>20</v>
      </c>
      <c r="J105" s="3"/>
      <c r="K105" s="3"/>
    </row>
    <row r="106" spans="1:11" ht="22.5" customHeight="1">
      <c r="A106" s="59"/>
      <c r="B106" s="58" t="s">
        <v>138</v>
      </c>
      <c r="C106" s="58"/>
      <c r="D106" s="27">
        <v>5</v>
      </c>
      <c r="E106" s="58" t="s">
        <v>137</v>
      </c>
      <c r="F106" s="58"/>
      <c r="G106" s="57">
        <v>9</v>
      </c>
      <c r="H106" s="57">
        <v>5</v>
      </c>
      <c r="I106" s="57">
        <v>6</v>
      </c>
      <c r="J106" s="3"/>
      <c r="K106" s="3"/>
    </row>
    <row r="107" spans="1:11" ht="23.25" customHeight="1">
      <c r="A107" s="59"/>
      <c r="B107" s="58" t="s">
        <v>139</v>
      </c>
      <c r="C107" s="58"/>
      <c r="D107" s="27">
        <v>15</v>
      </c>
      <c r="E107" s="58" t="s">
        <v>137</v>
      </c>
      <c r="F107" s="58"/>
      <c r="G107" s="57">
        <v>18</v>
      </c>
      <c r="H107" s="57">
        <v>15</v>
      </c>
      <c r="I107" s="57">
        <v>18</v>
      </c>
      <c r="J107" s="3"/>
      <c r="K107" s="3"/>
    </row>
    <row r="108" spans="1:11" ht="30" customHeight="1">
      <c r="A108" s="27" t="s">
        <v>140</v>
      </c>
      <c r="B108" s="58" t="s">
        <v>141</v>
      </c>
      <c r="C108" s="58"/>
      <c r="D108" s="27">
        <v>3</v>
      </c>
      <c r="E108" s="58" t="s">
        <v>142</v>
      </c>
      <c r="F108" s="58"/>
      <c r="G108" s="57">
        <v>3</v>
      </c>
      <c r="H108" s="57">
        <v>3</v>
      </c>
      <c r="I108" s="57">
        <v>3</v>
      </c>
      <c r="J108" s="3"/>
      <c r="K108" s="3"/>
    </row>
    <row r="109" spans="1:11" ht="41.25" customHeight="1">
      <c r="A109" s="59" t="s">
        <v>143</v>
      </c>
      <c r="B109" s="58" t="s">
        <v>144</v>
      </c>
      <c r="C109" s="58"/>
      <c r="D109" s="27">
        <v>36</v>
      </c>
      <c r="E109" s="58" t="s">
        <v>145</v>
      </c>
      <c r="F109" s="58"/>
      <c r="G109" s="57">
        <v>24</v>
      </c>
      <c r="H109" s="57">
        <v>36</v>
      </c>
      <c r="I109" s="57">
        <v>24</v>
      </c>
      <c r="J109" s="3"/>
      <c r="K109" s="3"/>
    </row>
    <row r="110" spans="1:11" ht="26.25" customHeight="1">
      <c r="A110" s="59"/>
      <c r="B110" s="58" t="s">
        <v>146</v>
      </c>
      <c r="C110" s="58"/>
      <c r="D110" s="27">
        <v>2</v>
      </c>
      <c r="E110" s="58" t="s">
        <v>147</v>
      </c>
      <c r="F110" s="58"/>
      <c r="G110" s="57">
        <v>2</v>
      </c>
      <c r="H110" s="57">
        <v>2</v>
      </c>
      <c r="I110" s="57">
        <v>2</v>
      </c>
      <c r="J110" s="3"/>
      <c r="K110" s="3"/>
    </row>
    <row r="111" spans="1:11" ht="42" customHeight="1">
      <c r="A111" s="59"/>
      <c r="B111" s="58" t="s">
        <v>148</v>
      </c>
      <c r="C111" s="58"/>
      <c r="D111" s="27">
        <v>26</v>
      </c>
      <c r="E111" s="58" t="s">
        <v>149</v>
      </c>
      <c r="F111" s="58"/>
      <c r="G111" s="57">
        <v>42</v>
      </c>
      <c r="H111" s="57">
        <v>26</v>
      </c>
      <c r="I111" s="57">
        <v>42</v>
      </c>
      <c r="J111" s="3"/>
      <c r="K111" s="3"/>
    </row>
    <row r="112" spans="1:11" ht="25.5" customHeight="1">
      <c r="A112" s="59"/>
      <c r="B112" s="58" t="s">
        <v>150</v>
      </c>
      <c r="C112" s="58"/>
      <c r="D112" s="27">
        <v>15</v>
      </c>
      <c r="E112" s="58" t="s">
        <v>151</v>
      </c>
      <c r="F112" s="58"/>
      <c r="G112" s="57">
        <v>18</v>
      </c>
      <c r="H112" s="57">
        <v>15</v>
      </c>
      <c r="I112" s="57">
        <v>18</v>
      </c>
      <c r="J112" s="3"/>
      <c r="K112" s="3"/>
    </row>
    <row r="113" spans="1:11" ht="30.75" customHeight="1">
      <c r="A113" s="59"/>
      <c r="B113" s="58" t="s">
        <v>152</v>
      </c>
      <c r="C113" s="58"/>
      <c r="D113" s="27">
        <v>1</v>
      </c>
      <c r="E113" s="58" t="s">
        <v>153</v>
      </c>
      <c r="F113" s="58"/>
      <c r="G113" s="57">
        <v>3</v>
      </c>
      <c r="H113" s="57">
        <v>1</v>
      </c>
      <c r="I113" s="57">
        <v>3</v>
      </c>
      <c r="J113" s="3"/>
      <c r="K113" s="3"/>
    </row>
    <row r="114" spans="1:11" ht="28.5" customHeight="1">
      <c r="A114" s="59"/>
      <c r="B114" s="58" t="s">
        <v>154</v>
      </c>
      <c r="C114" s="58"/>
      <c r="D114" s="27">
        <v>2</v>
      </c>
      <c r="E114" s="58" t="s">
        <v>155</v>
      </c>
      <c r="F114" s="58"/>
      <c r="G114" s="57">
        <v>2</v>
      </c>
      <c r="H114" s="57">
        <v>2</v>
      </c>
      <c r="I114" s="57">
        <v>2</v>
      </c>
      <c r="J114" s="3"/>
      <c r="K114" s="3"/>
    </row>
    <row r="115" spans="1:11" ht="31.5" customHeight="1">
      <c r="A115" s="59"/>
      <c r="B115" s="58" t="s">
        <v>156</v>
      </c>
      <c r="C115" s="58"/>
      <c r="D115" s="27">
        <v>2</v>
      </c>
      <c r="E115" s="58" t="s">
        <v>145</v>
      </c>
      <c r="F115" s="58"/>
      <c r="G115" s="57">
        <v>2</v>
      </c>
      <c r="H115" s="57">
        <v>2</v>
      </c>
      <c r="I115" s="57">
        <v>2</v>
      </c>
      <c r="J115" s="3"/>
      <c r="K115" s="3"/>
    </row>
    <row r="116" spans="1:11" ht="15.75">
      <c r="A116" s="59"/>
      <c r="B116" s="58" t="s">
        <v>157</v>
      </c>
      <c r="C116" s="58"/>
      <c r="D116" s="27">
        <v>8</v>
      </c>
      <c r="E116" s="58"/>
      <c r="F116" s="58"/>
      <c r="G116" s="57">
        <v>6</v>
      </c>
      <c r="H116" s="57">
        <v>8</v>
      </c>
      <c r="I116" s="57">
        <v>6</v>
      </c>
      <c r="J116" s="3"/>
      <c r="K116" s="3"/>
    </row>
    <row r="117" spans="1:11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</sheetData>
  <sheetProtection/>
  <mergeCells count="153">
    <mergeCell ref="B85:C85"/>
    <mergeCell ref="B88:C88"/>
    <mergeCell ref="B86:C86"/>
    <mergeCell ref="B84:D84"/>
    <mergeCell ref="A100:E100"/>
    <mergeCell ref="A99:E99"/>
    <mergeCell ref="A96:E96"/>
    <mergeCell ref="A95:E95"/>
    <mergeCell ref="A97:E97"/>
    <mergeCell ref="A98:E98"/>
    <mergeCell ref="B91:C91"/>
    <mergeCell ref="D91:E91"/>
    <mergeCell ref="F91:G91"/>
    <mergeCell ref="F88:G88"/>
    <mergeCell ref="B89:D89"/>
    <mergeCell ref="F86:G86"/>
    <mergeCell ref="F87:G87"/>
    <mergeCell ref="B90:D90"/>
    <mergeCell ref="B87:D87"/>
    <mergeCell ref="F85:G85"/>
    <mergeCell ref="B77:D77"/>
    <mergeCell ref="F65:G65"/>
    <mergeCell ref="D68:E68"/>
    <mergeCell ref="F79:G79"/>
    <mergeCell ref="B83:D83"/>
    <mergeCell ref="B79:D79"/>
    <mergeCell ref="F69:G69"/>
    <mergeCell ref="F72:G72"/>
    <mergeCell ref="F77:G77"/>
    <mergeCell ref="F83:G83"/>
    <mergeCell ref="F74:G74"/>
    <mergeCell ref="F82:G82"/>
    <mergeCell ref="B82:D82"/>
    <mergeCell ref="F80:G80"/>
    <mergeCell ref="F81:G81"/>
    <mergeCell ref="B74:D74"/>
    <mergeCell ref="B75:D75"/>
    <mergeCell ref="B78:D78"/>
    <mergeCell ref="F78:G78"/>
    <mergeCell ref="F58:G58"/>
    <mergeCell ref="F60:G60"/>
    <mergeCell ref="F59:G59"/>
    <mergeCell ref="F63:G63"/>
    <mergeCell ref="F62:G62"/>
    <mergeCell ref="B81:D81"/>
    <mergeCell ref="F71:G71"/>
    <mergeCell ref="F70:G70"/>
    <mergeCell ref="F73:G73"/>
    <mergeCell ref="B72:C72"/>
    <mergeCell ref="F68:G68"/>
    <mergeCell ref="F57:G57"/>
    <mergeCell ref="F93:F94"/>
    <mergeCell ref="G93:G94"/>
    <mergeCell ref="F76:G76"/>
    <mergeCell ref="F75:G75"/>
    <mergeCell ref="F84:G84"/>
    <mergeCell ref="F89:G89"/>
    <mergeCell ref="F90:G90"/>
    <mergeCell ref="F61:G61"/>
    <mergeCell ref="B57:C57"/>
    <mergeCell ref="D53:E53"/>
    <mergeCell ref="B56:C56"/>
    <mergeCell ref="D57:E57"/>
    <mergeCell ref="F56:G56"/>
    <mergeCell ref="D56:E56"/>
    <mergeCell ref="B54:C54"/>
    <mergeCell ref="D54:E54"/>
    <mergeCell ref="B53:C53"/>
    <mergeCell ref="F51:G51"/>
    <mergeCell ref="F52:G52"/>
    <mergeCell ref="F53:G53"/>
    <mergeCell ref="F55:G55"/>
    <mergeCell ref="B55:C55"/>
    <mergeCell ref="F54:G54"/>
    <mergeCell ref="B51:C51"/>
    <mergeCell ref="D51:E51"/>
    <mergeCell ref="D52:E52"/>
    <mergeCell ref="B52:C52"/>
    <mergeCell ref="C28:D28"/>
    <mergeCell ref="E28:F28"/>
    <mergeCell ref="A23:D23"/>
    <mergeCell ref="A1:G1"/>
    <mergeCell ref="A2:G2"/>
    <mergeCell ref="A3:G3"/>
    <mergeCell ref="A4:G4"/>
    <mergeCell ref="A21:D21"/>
    <mergeCell ref="E21:F21"/>
    <mergeCell ref="A22:D22"/>
    <mergeCell ref="E22:F22"/>
    <mergeCell ref="C27:D27"/>
    <mergeCell ref="E27:F27"/>
    <mergeCell ref="B59:C59"/>
    <mergeCell ref="D59:E59"/>
    <mergeCell ref="A26:B26"/>
    <mergeCell ref="C26:D26"/>
    <mergeCell ref="E26:F26"/>
    <mergeCell ref="A19:D19"/>
    <mergeCell ref="E19:F19"/>
    <mergeCell ref="A20:D20"/>
    <mergeCell ref="E20:F20"/>
    <mergeCell ref="D55:E55"/>
    <mergeCell ref="B73:C73"/>
    <mergeCell ref="B63:C63"/>
    <mergeCell ref="D70:E70"/>
    <mergeCell ref="B69:C69"/>
    <mergeCell ref="B65:C65"/>
    <mergeCell ref="E23:F23"/>
    <mergeCell ref="B60:C60"/>
    <mergeCell ref="D60:E60"/>
    <mergeCell ref="B58:C58"/>
    <mergeCell ref="D58:E58"/>
    <mergeCell ref="D61:E61"/>
    <mergeCell ref="B62:C62"/>
    <mergeCell ref="D62:E62"/>
    <mergeCell ref="D63:E63"/>
    <mergeCell ref="B64:C64"/>
    <mergeCell ref="B68:C68"/>
    <mergeCell ref="C29:D29"/>
    <mergeCell ref="E29:F29"/>
    <mergeCell ref="B104:C104"/>
    <mergeCell ref="E104:F104"/>
    <mergeCell ref="B70:C70"/>
    <mergeCell ref="D71:E71"/>
    <mergeCell ref="B80:D80"/>
    <mergeCell ref="B71:C71"/>
    <mergeCell ref="B76:D76"/>
    <mergeCell ref="B61:C61"/>
    <mergeCell ref="A105:A107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A109:A116"/>
    <mergeCell ref="B109:C109"/>
    <mergeCell ref="B115:C115"/>
    <mergeCell ref="E115:F115"/>
    <mergeCell ref="B116:C116"/>
    <mergeCell ref="E116:F116"/>
    <mergeCell ref="E114:F114"/>
    <mergeCell ref="E109:F109"/>
    <mergeCell ref="B112:C112"/>
    <mergeCell ref="B113:C113"/>
    <mergeCell ref="E113:F113"/>
    <mergeCell ref="B114:C114"/>
    <mergeCell ref="B110:C110"/>
    <mergeCell ref="E110:F110"/>
    <mergeCell ref="B111:C111"/>
    <mergeCell ref="E111:F111"/>
    <mergeCell ref="E112:F112"/>
  </mergeCells>
  <printOptions/>
  <pageMargins left="0.7" right="0.7" top="0.75" bottom="0.75" header="0.3" footer="0.3"/>
  <pageSetup horizontalDpi="600" verticalDpi="600" orientation="landscape" paperSize="9" scale="75" r:id="rId1"/>
  <ignoredErrors>
    <ignoredError sqref="C83:E83 K85 I84:J84 L84:IV8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2016-04-04T09:19:46Z</dcterms:modified>
  <cp:category/>
  <cp:version/>
  <cp:contentType/>
  <cp:contentStatus/>
</cp:coreProperties>
</file>